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Formula tool for first year" sheetId="2" r:id="rId1"/>
    <sheet name="Formula tool greater than 1 yr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/>
  <c r="H15"/>
  <c r="H12"/>
  <c r="L4"/>
  <c r="M4" s="1"/>
  <c r="L3"/>
  <c r="L4" i="1"/>
  <c r="H3" i="2" l="1"/>
  <c r="H6" s="1"/>
  <c r="H18" s="1"/>
  <c r="L3" i="1"/>
  <c r="H15" l="1"/>
  <c r="H12"/>
  <c r="H9"/>
  <c r="H3" l="1"/>
  <c r="M4"/>
  <c r="H6" l="1"/>
  <c r="H18" s="1"/>
</calcChain>
</file>

<file path=xl/sharedStrings.xml><?xml version="1.0" encoding="utf-8"?>
<sst xmlns="http://schemas.openxmlformats.org/spreadsheetml/2006/main" count="58" uniqueCount="21">
  <si>
    <t>Industry Type</t>
  </si>
  <si>
    <t>General</t>
  </si>
  <si>
    <t>Previous Peak Year Production</t>
  </si>
  <si>
    <t>Current Year Production</t>
  </si>
  <si>
    <t>Output</t>
  </si>
  <si>
    <t>Input</t>
  </si>
  <si>
    <t>Gross Supply Value Multiple</t>
  </si>
  <si>
    <t>Export Multiple</t>
  </si>
  <si>
    <t>Employment  Multiple</t>
  </si>
  <si>
    <t>Food</t>
  </si>
  <si>
    <t>Export %</t>
  </si>
  <si>
    <t>Current Year Employment</t>
  </si>
  <si>
    <t>Rs Crs</t>
  </si>
  <si>
    <t>Ratio</t>
  </si>
  <si>
    <t>Drop down</t>
  </si>
  <si>
    <t>Investment in P&amp;M(Rs Crs)</t>
  </si>
  <si>
    <t>Number</t>
  </si>
  <si>
    <t>Annual Yearly Investment Assistance</t>
  </si>
  <si>
    <t>Basic Investment Promotion Assistance</t>
  </si>
  <si>
    <t>Yearly Basic Investment  Promotion Assistance</t>
  </si>
  <si>
    <t>Yearly Production Capacity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</si>
</sst>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0" xfId="0" applyFont="1" applyFill="1" applyBorder="1"/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2" fontId="0" fillId="3" borderId="0" xfId="0" applyNumberFormat="1" applyFill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 wrapText="1"/>
    </xf>
    <xf numFmtId="2" fontId="0" fillId="5" borderId="6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C8" sqref="C8"/>
    </sheetView>
  </sheetViews>
  <sheetFormatPr defaultRowHeight="15"/>
  <cols>
    <col min="1" max="2" width="9.140625" style="1"/>
    <col min="3" max="3" width="31.85546875" style="1" customWidth="1"/>
    <col min="4" max="4" width="8" style="1" customWidth="1"/>
    <col min="5" max="6" width="9.140625" style="1"/>
    <col min="7" max="7" width="15.5703125" style="1" customWidth="1"/>
    <col min="8" max="8" width="33.5703125" style="1" customWidth="1"/>
    <col min="9" max="9" width="9.140625" style="1"/>
    <col min="10" max="14" width="9.140625" style="1" hidden="1" customWidth="1"/>
    <col min="15" max="16384" width="9.140625" style="1"/>
  </cols>
  <sheetData>
    <row r="1" spans="1:13" s="2" customFormat="1" ht="21.75" thickBot="1">
      <c r="A1" s="6" t="s">
        <v>5</v>
      </c>
      <c r="B1" s="7"/>
      <c r="C1" s="8"/>
      <c r="E1" s="4"/>
      <c r="F1" s="9" t="s">
        <v>4</v>
      </c>
      <c r="G1" s="10"/>
      <c r="H1" s="11"/>
    </row>
    <row r="2" spans="1:13" s="2" customFormat="1" ht="15.75" thickBot="1">
      <c r="E2" s="4"/>
    </row>
    <row r="3" spans="1:13" s="2" customFormat="1" ht="15" customHeight="1">
      <c r="A3" s="12" t="s">
        <v>0</v>
      </c>
      <c r="B3" s="13"/>
      <c r="C3" s="16" t="s">
        <v>1</v>
      </c>
      <c r="D3" s="18" t="s">
        <v>14</v>
      </c>
      <c r="E3" s="4"/>
      <c r="F3" s="19" t="s">
        <v>18</v>
      </c>
      <c r="G3" s="20"/>
      <c r="H3" s="23">
        <f>VLOOKUP(C3,K$1:L$19,2,0)</f>
        <v>17.22</v>
      </c>
      <c r="I3" s="25" t="s">
        <v>12</v>
      </c>
      <c r="J3" s="2">
        <v>1</v>
      </c>
      <c r="K3" s="2" t="s">
        <v>1</v>
      </c>
      <c r="L3" s="2">
        <f>IF(C6&gt;1500,150,MIN(IF(C6&lt;11,0.4*C6,MIN(4+0.098*(C6-10)+C6/(10.88)*MAX(1-C6/1490,0)+7.2*(1-C6/1500),0.4*C6)),150))</f>
        <v>17.22</v>
      </c>
    </row>
    <row r="4" spans="1:13" s="2" customFormat="1" ht="15.75" thickBot="1">
      <c r="A4" s="14"/>
      <c r="B4" s="15"/>
      <c r="C4" s="17"/>
      <c r="D4" s="18"/>
      <c r="E4" s="4"/>
      <c r="F4" s="21"/>
      <c r="G4" s="22"/>
      <c r="H4" s="24"/>
      <c r="I4" s="25"/>
      <c r="J4" s="2">
        <v>2</v>
      </c>
      <c r="K4" s="2" t="s">
        <v>9</v>
      </c>
      <c r="L4" s="2">
        <f>MIN(MIN(IF(C6&lt;11,0.4*C6,MIN(4+146/1490*(C6-10)+C6/(6.8*1.6)*MAX(1-C6/1490,0)+4*1.8*(1-C6/1500),0.4*C6)),150)*1.5,150)</f>
        <v>25.83</v>
      </c>
      <c r="M4" s="5">
        <f>L4/L3</f>
        <v>1.5</v>
      </c>
    </row>
    <row r="5" spans="1:13" s="2" customFormat="1" ht="15.75" thickBot="1">
      <c r="C5" s="3"/>
      <c r="E5" s="4"/>
    </row>
    <row r="6" spans="1:13" s="2" customFormat="1" ht="15" customHeight="1">
      <c r="A6" s="26" t="s">
        <v>15</v>
      </c>
      <c r="B6" s="27"/>
      <c r="C6" s="16">
        <v>43.05</v>
      </c>
      <c r="D6" s="25" t="s">
        <v>12</v>
      </c>
      <c r="E6" s="4"/>
      <c r="F6" s="19" t="s">
        <v>19</v>
      </c>
      <c r="G6" s="20"/>
      <c r="H6" s="23">
        <f>H3/7</f>
        <v>2.46</v>
      </c>
      <c r="I6" s="25" t="s">
        <v>12</v>
      </c>
    </row>
    <row r="7" spans="1:13" s="2" customFormat="1" ht="15.75" thickBot="1">
      <c r="A7" s="28"/>
      <c r="B7" s="29"/>
      <c r="C7" s="17"/>
      <c r="D7" s="25"/>
      <c r="E7" s="4"/>
      <c r="F7" s="21"/>
      <c r="G7" s="22"/>
      <c r="H7" s="24"/>
      <c r="I7" s="25"/>
    </row>
    <row r="8" spans="1:13" s="2" customFormat="1" ht="15.75" thickBot="1">
      <c r="C8" s="3"/>
      <c r="E8" s="4"/>
    </row>
    <row r="9" spans="1:13" s="2" customFormat="1" ht="15" customHeight="1">
      <c r="A9" s="26" t="s">
        <v>20</v>
      </c>
      <c r="B9" s="27"/>
      <c r="C9" s="16">
        <v>500</v>
      </c>
      <c r="D9" s="25" t="s">
        <v>12</v>
      </c>
      <c r="E9" s="4"/>
      <c r="F9" s="19" t="s">
        <v>6</v>
      </c>
      <c r="G9" s="20"/>
      <c r="H9" s="23">
        <f>MIN(40%,C12/C9)/40%</f>
        <v>1</v>
      </c>
      <c r="I9" s="25" t="s">
        <v>13</v>
      </c>
    </row>
    <row r="10" spans="1:13" s="2" customFormat="1" ht="15.75" thickBot="1">
      <c r="A10" s="28"/>
      <c r="B10" s="29"/>
      <c r="C10" s="17"/>
      <c r="D10" s="25"/>
      <c r="E10" s="4"/>
      <c r="F10" s="21"/>
      <c r="G10" s="22"/>
      <c r="H10" s="24"/>
      <c r="I10" s="25"/>
    </row>
    <row r="11" spans="1:13" s="2" customFormat="1" ht="15.75" thickBot="1">
      <c r="C11" s="3"/>
      <c r="E11" s="4"/>
    </row>
    <row r="12" spans="1:13" s="2" customFormat="1" ht="15" customHeight="1">
      <c r="A12" s="26" t="s">
        <v>3</v>
      </c>
      <c r="B12" s="27"/>
      <c r="C12" s="16">
        <v>300</v>
      </c>
      <c r="D12" s="25" t="s">
        <v>12</v>
      </c>
      <c r="E12" s="4"/>
      <c r="F12" s="19" t="s">
        <v>7</v>
      </c>
      <c r="G12" s="20"/>
      <c r="H12" s="23">
        <f>IF(C15&lt;25%,1,IF(C15&lt;75%,1+0.2*(C15-25%)/50%,1.2))</f>
        <v>1</v>
      </c>
      <c r="I12" s="25" t="s">
        <v>13</v>
      </c>
    </row>
    <row r="13" spans="1:13" s="2" customFormat="1" ht="15.75" thickBot="1">
      <c r="A13" s="28"/>
      <c r="B13" s="29"/>
      <c r="C13" s="17"/>
      <c r="D13" s="25"/>
      <c r="E13" s="4"/>
      <c r="F13" s="21"/>
      <c r="G13" s="22"/>
      <c r="H13" s="24"/>
      <c r="I13" s="25"/>
    </row>
    <row r="14" spans="1:13" s="2" customFormat="1" ht="15.75" thickBot="1">
      <c r="C14" s="3"/>
      <c r="E14" s="4"/>
    </row>
    <row r="15" spans="1:13" s="2" customFormat="1" ht="15" customHeight="1">
      <c r="A15" s="26" t="s">
        <v>10</v>
      </c>
      <c r="B15" s="27"/>
      <c r="C15" s="30">
        <v>0.25</v>
      </c>
      <c r="D15" s="25" t="s">
        <v>13</v>
      </c>
      <c r="E15" s="4"/>
      <c r="F15" s="19" t="s">
        <v>8</v>
      </c>
      <c r="G15" s="20"/>
      <c r="H15" s="23">
        <f>MAX(1,MIN(1.5,(1+(C18-100)*((1.5-1)/(2500-100)))))</f>
        <v>1.0814583333333334</v>
      </c>
      <c r="I15" s="25" t="s">
        <v>13</v>
      </c>
    </row>
    <row r="16" spans="1:13" s="2" customFormat="1" ht="15" customHeight="1" thickBot="1">
      <c r="A16" s="28"/>
      <c r="B16" s="29"/>
      <c r="C16" s="17"/>
      <c r="D16" s="25"/>
      <c r="E16" s="4"/>
      <c r="F16" s="21"/>
      <c r="G16" s="22"/>
      <c r="H16" s="24"/>
      <c r="I16" s="25"/>
    </row>
    <row r="17" spans="1:9" s="2" customFormat="1" ht="15.75" thickBot="1">
      <c r="C17" s="3"/>
      <c r="E17" s="4"/>
    </row>
    <row r="18" spans="1:9" s="2" customFormat="1" ht="15" customHeight="1">
      <c r="A18" s="26" t="s">
        <v>11</v>
      </c>
      <c r="B18" s="27"/>
      <c r="C18" s="16">
        <v>491</v>
      </c>
      <c r="D18" s="25" t="s">
        <v>16</v>
      </c>
      <c r="E18" s="4"/>
      <c r="F18" s="19" t="s">
        <v>17</v>
      </c>
      <c r="G18" s="20"/>
      <c r="H18" s="31">
        <f>H6*H9*H12*H15</f>
        <v>2.6603875000000001</v>
      </c>
      <c r="I18" s="25" t="s">
        <v>12</v>
      </c>
    </row>
    <row r="19" spans="1:9" s="2" customFormat="1" ht="15" customHeight="1" thickBot="1">
      <c r="A19" s="28"/>
      <c r="B19" s="29"/>
      <c r="C19" s="17"/>
      <c r="D19" s="25"/>
      <c r="E19" s="4"/>
      <c r="F19" s="21"/>
      <c r="G19" s="22"/>
      <c r="H19" s="32"/>
      <c r="I19" s="25"/>
    </row>
  </sheetData>
  <sheetProtection algorithmName="SHA-512" hashValue="6SKunJWOw5pL2mU3HhgRoD7B9o7QawA/VLAYwEmbjjZmuEg79rFRW7SoDX0KcLwIrqaVv5BkxQbf+ZGGuG9tIQ==" saltValue="y8WWoSjpimT1YW39UhfuLA==" spinCount="100000" sheet="1" objects="1" scenarios="1"/>
  <protectedRanges>
    <protectedRange sqref="C18" name="Range6"/>
    <protectedRange sqref="C15" name="Range5"/>
    <protectedRange sqref="C12" name="Range4"/>
    <protectedRange sqref="C9" name="Range3"/>
    <protectedRange sqref="C6" name="Range2"/>
    <protectedRange sqref="C3" name="a"/>
  </protectedRanges>
  <mergeCells count="38">
    <mergeCell ref="I18:I19"/>
    <mergeCell ref="A15:B16"/>
    <mergeCell ref="C15:C16"/>
    <mergeCell ref="D15:D16"/>
    <mergeCell ref="F15:G16"/>
    <mergeCell ref="H15:H16"/>
    <mergeCell ref="I15:I16"/>
    <mergeCell ref="A18:B19"/>
    <mergeCell ref="C18:C19"/>
    <mergeCell ref="D18:D19"/>
    <mergeCell ref="F18:G19"/>
    <mergeCell ref="H18:H19"/>
    <mergeCell ref="I12:I13"/>
    <mergeCell ref="A9:B10"/>
    <mergeCell ref="C9:C10"/>
    <mergeCell ref="D9:D10"/>
    <mergeCell ref="F9:G10"/>
    <mergeCell ref="H9:H10"/>
    <mergeCell ref="I9:I10"/>
    <mergeCell ref="A12:B13"/>
    <mergeCell ref="C12:C13"/>
    <mergeCell ref="D12:D13"/>
    <mergeCell ref="F12:G13"/>
    <mergeCell ref="H12:H13"/>
    <mergeCell ref="I3:I4"/>
    <mergeCell ref="A6:B7"/>
    <mergeCell ref="C6:C7"/>
    <mergeCell ref="D6:D7"/>
    <mergeCell ref="F6:G7"/>
    <mergeCell ref="H6:H7"/>
    <mergeCell ref="I6:I7"/>
    <mergeCell ref="A1:C1"/>
    <mergeCell ref="F1:H1"/>
    <mergeCell ref="A3:B4"/>
    <mergeCell ref="C3:C4"/>
    <mergeCell ref="D3:D4"/>
    <mergeCell ref="F3:G4"/>
    <mergeCell ref="H3:H4"/>
  </mergeCells>
  <dataValidations count="5">
    <dataValidation type="list" allowBlank="1" showInputMessage="1" showErrorMessage="1" promptTitle="Industry type" prompt="Please select from the drop down_x000a_" sqref="C3:C4">
      <formula1>"General, Food"</formula1>
    </dataValidation>
    <dataValidation allowBlank="1" showInputMessage="1" showErrorMessage="1" promptTitle="Investment in P&amp;M" prompt="Investment in Plant &amp; Machinery ( GoI  definition) - Rs Crs." sqref="C6:C7"/>
    <dataValidation allowBlank="1" showInputMessage="1" showErrorMessage="1" promptTitle="Peak annual production value" prompt="Peak Annual production value attained in previous years (Rs crs)_x000a__x000a_" sqref="C9:C10"/>
    <dataValidation allowBlank="1" showInputMessage="1" showErrorMessage="1" promptTitle="Current year production (Rs crs)" prompt="Mention current year production value (Rs crs)_x000a_" sqref="C12:C13"/>
    <dataValidation type="decimal" allowBlank="1" showInputMessage="1" showErrorMessage="1" promptTitle="% of exports" prompt="Mention value between 0 and 1" sqref="C15:C16">
      <formula1>0</formula1>
      <formula2>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C18" sqref="C18:C19"/>
    </sheetView>
  </sheetViews>
  <sheetFormatPr defaultRowHeight="15"/>
  <cols>
    <col min="1" max="2" width="9.140625" style="1"/>
    <col min="3" max="3" width="31.85546875" style="1" customWidth="1"/>
    <col min="4" max="4" width="8" style="1" customWidth="1"/>
    <col min="5" max="6" width="9.140625" style="1"/>
    <col min="7" max="7" width="15.5703125" style="1" customWidth="1"/>
    <col min="8" max="8" width="33.5703125" style="1" customWidth="1"/>
    <col min="9" max="9" width="9.140625" style="1"/>
    <col min="10" max="14" width="9.140625" style="1" hidden="1" customWidth="1"/>
    <col min="15" max="16384" width="9.140625" style="1"/>
  </cols>
  <sheetData>
    <row r="1" spans="1:13" s="2" customFormat="1" ht="21.75" thickBot="1">
      <c r="A1" s="6" t="s">
        <v>5</v>
      </c>
      <c r="B1" s="7"/>
      <c r="C1" s="8"/>
      <c r="E1" s="4"/>
      <c r="F1" s="9" t="s">
        <v>4</v>
      </c>
      <c r="G1" s="10"/>
      <c r="H1" s="11"/>
    </row>
    <row r="2" spans="1:13" s="2" customFormat="1" ht="15.75" thickBot="1">
      <c r="E2" s="4"/>
    </row>
    <row r="3" spans="1:13" s="2" customFormat="1" ht="15" customHeight="1">
      <c r="A3" s="12" t="s">
        <v>0</v>
      </c>
      <c r="B3" s="13"/>
      <c r="C3" s="16" t="s">
        <v>1</v>
      </c>
      <c r="D3" s="18" t="s">
        <v>14</v>
      </c>
      <c r="E3" s="4"/>
      <c r="F3" s="19" t="s">
        <v>18</v>
      </c>
      <c r="G3" s="20"/>
      <c r="H3" s="23">
        <f>VLOOKUP(C3,K$1:L$19,2,0)</f>
        <v>6</v>
      </c>
      <c r="I3" s="25" t="s">
        <v>12</v>
      </c>
      <c r="J3" s="2">
        <v>1</v>
      </c>
      <c r="K3" s="2" t="s">
        <v>1</v>
      </c>
      <c r="L3" s="2">
        <f>IF(C6&gt;1500,150,MIN(IF(C6&lt;11,0.4*C6,MIN(4+0.098*(C6-10)+C6/(10.88)*MAX(1-C6/1490,0)+7.2*(1-C6/1500),0.4*C6)),150))</f>
        <v>6</v>
      </c>
    </row>
    <row r="4" spans="1:13" s="2" customFormat="1" ht="15.75" thickBot="1">
      <c r="A4" s="14"/>
      <c r="B4" s="15"/>
      <c r="C4" s="17"/>
      <c r="D4" s="18"/>
      <c r="E4" s="4"/>
      <c r="F4" s="21"/>
      <c r="G4" s="22"/>
      <c r="H4" s="24"/>
      <c r="I4" s="25"/>
      <c r="J4" s="2">
        <v>2</v>
      </c>
      <c r="K4" s="2" t="s">
        <v>9</v>
      </c>
      <c r="L4" s="2">
        <f>MIN(MIN(IF(C6&lt;11,0.4*C6,MIN(4+146/1490*(C6-10)+C6/(6.8*1.6)*MAX(1-C6/1490,0)+4*1.8*(1-C6/1500),0.4*C6)),150)*1.5,150)</f>
        <v>9</v>
      </c>
      <c r="M4" s="5">
        <f>L4/L3</f>
        <v>1.5</v>
      </c>
    </row>
    <row r="5" spans="1:13" s="2" customFormat="1" ht="15.75" thickBot="1">
      <c r="C5" s="3"/>
      <c r="E5" s="4"/>
    </row>
    <row r="6" spans="1:13" s="2" customFormat="1" ht="15" customHeight="1">
      <c r="A6" s="26" t="s">
        <v>15</v>
      </c>
      <c r="B6" s="27"/>
      <c r="C6" s="16">
        <v>15</v>
      </c>
      <c r="D6" s="25" t="s">
        <v>12</v>
      </c>
      <c r="E6" s="4"/>
      <c r="F6" s="19" t="s">
        <v>19</v>
      </c>
      <c r="G6" s="20"/>
      <c r="H6" s="23">
        <f>H3/7</f>
        <v>0.8571428571428571</v>
      </c>
      <c r="I6" s="25" t="s">
        <v>12</v>
      </c>
    </row>
    <row r="7" spans="1:13" s="2" customFormat="1" ht="15.75" thickBot="1">
      <c r="A7" s="28"/>
      <c r="B7" s="29"/>
      <c r="C7" s="17"/>
      <c r="D7" s="25"/>
      <c r="E7" s="4"/>
      <c r="F7" s="21"/>
      <c r="G7" s="22"/>
      <c r="H7" s="24"/>
      <c r="I7" s="25"/>
    </row>
    <row r="8" spans="1:13" s="2" customFormat="1" ht="15.75" thickBot="1">
      <c r="C8" s="3"/>
      <c r="E8" s="4"/>
    </row>
    <row r="9" spans="1:13" s="2" customFormat="1" ht="15" customHeight="1">
      <c r="A9" s="26" t="s">
        <v>2</v>
      </c>
      <c r="B9" s="27"/>
      <c r="C9" s="16">
        <v>500</v>
      </c>
      <c r="D9" s="25" t="s">
        <v>12</v>
      </c>
      <c r="E9" s="4"/>
      <c r="F9" s="19" t="s">
        <v>6</v>
      </c>
      <c r="G9" s="20"/>
      <c r="H9" s="23">
        <f>MIN(75%,C12/C9)/75%</f>
        <v>0.79999999999999993</v>
      </c>
      <c r="I9" s="25" t="s">
        <v>13</v>
      </c>
    </row>
    <row r="10" spans="1:13" s="2" customFormat="1" ht="15.75" thickBot="1">
      <c r="A10" s="28"/>
      <c r="B10" s="29"/>
      <c r="C10" s="17"/>
      <c r="D10" s="25"/>
      <c r="E10" s="4"/>
      <c r="F10" s="21"/>
      <c r="G10" s="22"/>
      <c r="H10" s="24"/>
      <c r="I10" s="25"/>
    </row>
    <row r="11" spans="1:13" s="2" customFormat="1" ht="15.75" thickBot="1">
      <c r="C11" s="3"/>
      <c r="E11" s="4"/>
    </row>
    <row r="12" spans="1:13" s="2" customFormat="1" ht="15" customHeight="1">
      <c r="A12" s="26" t="s">
        <v>3</v>
      </c>
      <c r="B12" s="27"/>
      <c r="C12" s="16">
        <v>300</v>
      </c>
      <c r="D12" s="25" t="s">
        <v>12</v>
      </c>
      <c r="E12" s="4"/>
      <c r="F12" s="19" t="s">
        <v>7</v>
      </c>
      <c r="G12" s="20"/>
      <c r="H12" s="23">
        <f>IF(C15&lt;25%,1,IF(C15&lt;75%,1+0.2*(C15-25%)/50%,1.2))</f>
        <v>1</v>
      </c>
      <c r="I12" s="25" t="s">
        <v>13</v>
      </c>
    </row>
    <row r="13" spans="1:13" s="2" customFormat="1" ht="15.75" thickBot="1">
      <c r="A13" s="28"/>
      <c r="B13" s="29"/>
      <c r="C13" s="17"/>
      <c r="D13" s="25"/>
      <c r="E13" s="4"/>
      <c r="F13" s="21"/>
      <c r="G13" s="22"/>
      <c r="H13" s="24"/>
      <c r="I13" s="25"/>
    </row>
    <row r="14" spans="1:13" s="2" customFormat="1" ht="15.75" thickBot="1">
      <c r="C14" s="3"/>
      <c r="E14" s="4"/>
    </row>
    <row r="15" spans="1:13" s="2" customFormat="1" ht="15" customHeight="1">
      <c r="A15" s="26" t="s">
        <v>10</v>
      </c>
      <c r="B15" s="27"/>
      <c r="C15" s="30">
        <v>0</v>
      </c>
      <c r="D15" s="25" t="s">
        <v>13</v>
      </c>
      <c r="E15" s="4"/>
      <c r="F15" s="19" t="s">
        <v>8</v>
      </c>
      <c r="G15" s="20"/>
      <c r="H15" s="23">
        <f>MAX(1,MIN(1.5,(1+(C18-100)*((1.5-1)/(2500-100)))))</f>
        <v>1.03125</v>
      </c>
      <c r="I15" s="25" t="s">
        <v>13</v>
      </c>
    </row>
    <row r="16" spans="1:13" s="2" customFormat="1" ht="15" customHeight="1" thickBot="1">
      <c r="A16" s="28"/>
      <c r="B16" s="29"/>
      <c r="C16" s="17"/>
      <c r="D16" s="25"/>
      <c r="E16" s="4"/>
      <c r="F16" s="21"/>
      <c r="G16" s="22"/>
      <c r="H16" s="24"/>
      <c r="I16" s="25"/>
    </row>
    <row r="17" spans="1:9" s="2" customFormat="1" ht="15.75" thickBot="1">
      <c r="C17" s="3"/>
      <c r="E17" s="4"/>
    </row>
    <row r="18" spans="1:9" s="2" customFormat="1" ht="15" customHeight="1">
      <c r="A18" s="26" t="s">
        <v>11</v>
      </c>
      <c r="B18" s="27"/>
      <c r="C18" s="16">
        <v>250</v>
      </c>
      <c r="D18" s="25" t="s">
        <v>16</v>
      </c>
      <c r="E18" s="4"/>
      <c r="F18" s="19" t="s">
        <v>17</v>
      </c>
      <c r="G18" s="20"/>
      <c r="H18" s="31">
        <f>H6*H9*H12*H15</f>
        <v>0.70714285714285707</v>
      </c>
      <c r="I18" s="25" t="s">
        <v>12</v>
      </c>
    </row>
    <row r="19" spans="1:9" s="2" customFormat="1" ht="15" customHeight="1" thickBot="1">
      <c r="A19" s="28"/>
      <c r="B19" s="29"/>
      <c r="C19" s="17"/>
      <c r="D19" s="25"/>
      <c r="E19" s="4"/>
      <c r="F19" s="21"/>
      <c r="G19" s="22"/>
      <c r="H19" s="32"/>
      <c r="I19" s="25"/>
    </row>
  </sheetData>
  <sheetProtection algorithmName="SHA-512" hashValue="6/DtPZzM803cC3MtcRAoOBaMhroRU3dPDCikvhyg+AXXnzcmBnSLsOJJjEa6dZWpPa+HRN2tOZQjht2gY9ZM9w==" saltValue="rXtrsETNzipf9cOuiz2V7g==" spinCount="100000" sheet="1" objects="1" scenarios="1"/>
  <protectedRanges>
    <protectedRange sqref="C18" name="Range6"/>
    <protectedRange sqref="C15" name="Range5"/>
    <protectedRange sqref="C12" name="Range4"/>
    <protectedRange sqref="C9" name="Range3"/>
    <protectedRange sqref="C6" name="Range2"/>
    <protectedRange sqref="C3" name="a"/>
  </protectedRanges>
  <mergeCells count="38">
    <mergeCell ref="A1:C1"/>
    <mergeCell ref="F1:H1"/>
    <mergeCell ref="F3:G4"/>
    <mergeCell ref="H3:H4"/>
    <mergeCell ref="F6:G7"/>
    <mergeCell ref="H6:H7"/>
    <mergeCell ref="A3:B4"/>
    <mergeCell ref="C3:C4"/>
    <mergeCell ref="A6:B7"/>
    <mergeCell ref="C6:C7"/>
    <mergeCell ref="A12:B13"/>
    <mergeCell ref="C9:C10"/>
    <mergeCell ref="A9:B10"/>
    <mergeCell ref="A18:B19"/>
    <mergeCell ref="C18:C19"/>
    <mergeCell ref="A15:B16"/>
    <mergeCell ref="C15:C16"/>
    <mergeCell ref="H12:H13"/>
    <mergeCell ref="F15:G16"/>
    <mergeCell ref="H15:H16"/>
    <mergeCell ref="F18:G19"/>
    <mergeCell ref="C12:C13"/>
    <mergeCell ref="F9:G10"/>
    <mergeCell ref="H9:H10"/>
    <mergeCell ref="D18:D19"/>
    <mergeCell ref="H18:H19"/>
    <mergeCell ref="I3:I4"/>
    <mergeCell ref="I6:I7"/>
    <mergeCell ref="I9:I10"/>
    <mergeCell ref="I12:I13"/>
    <mergeCell ref="I15:I16"/>
    <mergeCell ref="I18:I19"/>
    <mergeCell ref="D3:D4"/>
    <mergeCell ref="D6:D7"/>
    <mergeCell ref="D9:D10"/>
    <mergeCell ref="D12:D13"/>
    <mergeCell ref="D15:D16"/>
    <mergeCell ref="F12:G13"/>
  </mergeCells>
  <dataValidations xWindow="181" yWindow="461" count="5">
    <dataValidation type="decimal" allowBlank="1" showInputMessage="1" showErrorMessage="1" promptTitle="% of exports" prompt="Mention value between 0 and 1" sqref="C15:C16">
      <formula1>0</formula1>
      <formula2>1</formula2>
    </dataValidation>
    <dataValidation allowBlank="1" showInputMessage="1" showErrorMessage="1" promptTitle="Current year production (Rs crs)" prompt="Mention current year production value (Rs crs)_x000a_" sqref="C12:C13"/>
    <dataValidation allowBlank="1" showInputMessage="1" showErrorMessage="1" promptTitle="Peak annual production value" prompt="Peak Annual production value attained in previous years (Rs crs)_x000a__x000a_" sqref="C9:C10"/>
    <dataValidation allowBlank="1" showInputMessage="1" showErrorMessage="1" promptTitle="Investment in P&amp;M" prompt="Investment in Plant &amp; Machinery ( GoI  definition) - Rs Crs." sqref="C6:C7"/>
    <dataValidation type="list" allowBlank="1" showInputMessage="1" showErrorMessage="1" promptTitle="Industry type" prompt="Please select from the drop down_x000a_" sqref="C3:C4">
      <formula1>"General, Food"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 tool for first year</vt:lpstr>
      <vt:lpstr>Formula tool greater than 1 yr</vt:lpstr>
    </vt:vector>
  </TitlesOfParts>
  <Company>Ernst &amp; Young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Kumar Gupta</dc:creator>
  <cp:lastModifiedBy>lenovo</cp:lastModifiedBy>
  <dcterms:created xsi:type="dcterms:W3CDTF">2017-10-16T10:22:11Z</dcterms:created>
  <dcterms:modified xsi:type="dcterms:W3CDTF">2023-01-23T13:05:04Z</dcterms:modified>
</cp:coreProperties>
</file>